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cassandra_polyzou_engineerscanada_ca/Documents/Documents/Membership reports/"/>
    </mc:Choice>
  </mc:AlternateContent>
  <xr:revisionPtr revIDLastSave="4" documentId="8_{CE0F5CB8-DE2E-448D-9615-E30446105B7A}" xr6:coauthVersionLast="47" xr6:coauthVersionMax="47" xr10:uidLastSave="{182EF296-0345-47B2-9A0A-F8AB89D2711B}"/>
  <bookViews>
    <workbookView minimized="1" xWindow="7500" yWindow="405" windowWidth="21045" windowHeight="14775" xr2:uid="{46CBD891-77F6-4903-85BB-E674DF8224D2}"/>
  </bookViews>
  <sheets>
    <sheet name="30 by 30 (Table 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  <c r="N20" i="1" s="1"/>
  <c r="N19" i="1"/>
  <c r="N18" i="1"/>
  <c r="N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N15" i="1"/>
  <c r="N14" i="1"/>
  <c r="N13" i="1"/>
  <c r="M12" i="1"/>
  <c r="L12" i="1"/>
  <c r="L5" i="1" s="1"/>
  <c r="K12" i="1"/>
  <c r="J12" i="1"/>
  <c r="I12" i="1"/>
  <c r="I5" i="1" s="1"/>
  <c r="I6" i="1" s="1"/>
  <c r="H12" i="1"/>
  <c r="H5" i="1" s="1"/>
  <c r="G12" i="1"/>
  <c r="F12" i="1"/>
  <c r="E12" i="1"/>
  <c r="D12" i="1"/>
  <c r="D5" i="1" s="1"/>
  <c r="C12" i="1"/>
  <c r="B12" i="1"/>
  <c r="N12" i="1" s="1"/>
  <c r="N11" i="1"/>
  <c r="N4" i="1" s="1"/>
  <c r="N10" i="1"/>
  <c r="N9" i="1"/>
  <c r="M5" i="1"/>
  <c r="K5" i="1"/>
  <c r="J5" i="1"/>
  <c r="G5" i="1"/>
  <c r="F5" i="1"/>
  <c r="E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N3" i="1"/>
  <c r="M3" i="1"/>
  <c r="M6" i="1" s="1"/>
  <c r="L3" i="1"/>
  <c r="L6" i="1" s="1"/>
  <c r="K3" i="1"/>
  <c r="K6" i="1" s="1"/>
  <c r="J3" i="1"/>
  <c r="J6" i="1" s="1"/>
  <c r="I3" i="1"/>
  <c r="H3" i="1"/>
  <c r="G3" i="1"/>
  <c r="G6" i="1" s="1"/>
  <c r="F3" i="1"/>
  <c r="F6" i="1" s="1"/>
  <c r="E3" i="1"/>
  <c r="E6" i="1" s="1"/>
  <c r="D3" i="1"/>
  <c r="D6" i="1" s="1"/>
  <c r="C3" i="1"/>
  <c r="C6" i="1" s="1"/>
  <c r="B3" i="1"/>
  <c r="B6" i="1" s="1"/>
  <c r="N2" i="1"/>
  <c r="M2" i="1"/>
  <c r="L2" i="1"/>
  <c r="K2" i="1"/>
  <c r="J2" i="1"/>
  <c r="I2" i="1"/>
  <c r="H2" i="1"/>
  <c r="G2" i="1"/>
  <c r="F2" i="1"/>
  <c r="E2" i="1"/>
  <c r="D2" i="1"/>
  <c r="C2" i="1"/>
  <c r="B2" i="1"/>
  <c r="N5" i="1" l="1"/>
  <c r="N6" i="1" s="1"/>
  <c r="H6" i="1"/>
  <c r="I32" i="1" l="1"/>
</calcChain>
</file>

<file path=xl/sharedStrings.xml><?xml version="1.0" encoding="utf-8"?>
<sst xmlns="http://schemas.openxmlformats.org/spreadsheetml/2006/main" count="38" uniqueCount="37">
  <si>
    <t>30 by 30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</si>
  <si>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</si>
  <si>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</si>
  <si>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</si>
  <si>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</si>
  <si>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</si>
  <si>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</si>
  <si>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</si>
  <si>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</si>
  <si>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</si>
  <si>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</si>
  <si>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</si>
  <si>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</si>
  <si>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</si>
  <si>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Newly Licensed Engineers (male)</t>
  </si>
  <si>
    <t>Newly Licensed Engineers (female)</t>
  </si>
  <si>
    <t>Newly Licensed Engineers (gender unknown)</t>
  </si>
  <si>
    <t>Total Newly Licensed Engineers</t>
  </si>
  <si>
    <t>30 by 30*</t>
  </si>
  <si>
    <t>Newly Licensed Engineers Breakdown</t>
  </si>
  <si>
    <t>Newly Licensed Canadian Engineering Accreditation Board (CEAB) Trained P.Eng.'s (male)</t>
  </si>
  <si>
    <t>Newly Licensed Canadian Engineering Accreditation Board (CEAB) Trained P.Eng.'s (female)</t>
  </si>
  <si>
    <t>Newly Licensed Canadian Engineering Accreditation Board (CEAB) Trained P.Eng.'s (gender unknown)</t>
  </si>
  <si>
    <t>Total Newly Licensed Canadian Engineering Accreditation Board (CEAB) Trained P.Eng.'s</t>
  </si>
  <si>
    <t>Newly Licensed Internationally Trained P.Eng.'s (male)</t>
  </si>
  <si>
    <t>Newly Licensed Internationally Trained P.Eng.'s (female)</t>
  </si>
  <si>
    <t>Newly Licensed Internationally Trained P.Eng.'s (gender unknown)</t>
  </si>
  <si>
    <t xml:space="preserve">Total Newly Licensed Internationally Trained P.Eng.'s </t>
  </si>
  <si>
    <t>Newly Licensed P.Eng. Obtaining License by Other Route (male)</t>
  </si>
  <si>
    <t>Newly Licensed P.Eng.Obtaining License by Other Route (female)</t>
  </si>
  <si>
    <t>Newly Licensed P.Eng.Obtaining License by Other Route (gender unknown)</t>
  </si>
  <si>
    <t>Total Newly Licensed P.Eng.'s Obtaining License by Other Route</t>
  </si>
  <si>
    <t>-</t>
  </si>
  <si>
    <t>* Percentage of Newly Licensed Engineers who are Women</t>
  </si>
  <si>
    <t>Figure 2.1 30 by 30 National Trend</t>
  </si>
  <si>
    <t xml:space="preserve"> National 30 by 30 Percentage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</si>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</sst>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3" borderId="2" xfId="0" applyFill="1" applyBorder="1" applyAlignment="1">
      <alignment horizontal="left" vertical="top" wrapText="1"/>
    </xf>
    <xf numFmtId="165" fontId="0" fillId="3" borderId="2" xfId="1" applyNumberFormat="1" applyFont="1" applyFill="1" applyBorder="1" applyAlignment="1">
      <alignment horizontal="right"/>
    </xf>
    <xf numFmtId="165" fontId="0" fillId="0" borderId="0" xfId="0" applyNumberFormat="1"/>
    <xf numFmtId="0" fontId="3" fillId="4" borderId="2" xfId="0" applyFont="1" applyFill="1" applyBorder="1" applyAlignment="1">
      <alignment horizontal="left" vertical="top" wrapText="1"/>
    </xf>
    <xf numFmtId="165" fontId="3" fillId="4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top" wrapText="1"/>
    </xf>
    <xf numFmtId="166" fontId="1" fillId="3" borderId="2" xfId="2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top" wrapText="1"/>
    </xf>
    <xf numFmtId="166" fontId="1" fillId="0" borderId="4" xfId="2" applyNumberFormat="1" applyFont="1" applyFill="1" applyBorder="1" applyAlignment="1">
      <alignment horizontal="right" vertical="center" wrapText="1"/>
    </xf>
    <xf numFmtId="166" fontId="1" fillId="0" borderId="4" xfId="2" applyNumberFormat="1" applyFont="1" applyFill="1" applyBorder="1" applyAlignment="1">
      <alignment vertical="center" wrapText="1"/>
    </xf>
    <xf numFmtId="10" fontId="1" fillId="0" borderId="5" xfId="2" applyNumberFormat="1" applyFont="1" applyFill="1" applyBorder="1" applyAlignment="1">
      <alignment vertical="center" wrapText="1"/>
    </xf>
    <xf numFmtId="165" fontId="4" fillId="2" borderId="6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vertical="center" wrapText="1"/>
    </xf>
    <xf numFmtId="165" fontId="4" fillId="2" borderId="8" xfId="1" applyNumberFormat="1" applyFont="1" applyFill="1" applyBorder="1" applyAlignment="1">
      <alignment vertical="center" wrapText="1"/>
    </xf>
    <xf numFmtId="165" fontId="0" fillId="3" borderId="2" xfId="1" applyNumberFormat="1" applyFont="1" applyFill="1" applyBorder="1" applyAlignment="1">
      <alignment vertical="center"/>
    </xf>
    <xf numFmtId="165" fontId="1" fillId="3" borderId="2" xfId="1" applyNumberFormat="1" applyFont="1" applyFill="1" applyBorder="1" applyAlignment="1">
      <alignment horizontal="right" vertical="center"/>
    </xf>
    <xf numFmtId="165" fontId="3" fillId="4" borderId="2" xfId="1" applyNumberFormat="1" applyFont="1" applyFill="1" applyBorder="1" applyAlignment="1">
      <alignment vertical="center"/>
    </xf>
    <xf numFmtId="165" fontId="0" fillId="5" borderId="2" xfId="1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165" fontId="0" fillId="0" borderId="0" xfId="1" applyNumberFormat="1" applyFont="1" applyAlignment="1">
      <alignment horizontal="right"/>
    </xf>
    <xf numFmtId="165" fontId="6" fillId="6" borderId="9" xfId="0" applyNumberFormat="1" applyFont="1" applyFill="1" applyBorder="1" applyAlignment="1">
      <alignment vertical="center"/>
    </xf>
    <xf numFmtId="165" fontId="0" fillId="3" borderId="10" xfId="1" applyNumberFormat="1" applyFont="1" applyFill="1" applyBorder="1" applyAlignment="1">
      <alignment vertical="center"/>
    </xf>
    <xf numFmtId="10" fontId="0" fillId="0" borderId="0" xfId="2" applyNumberFormat="1" applyFont="1"/>
    <xf numFmtId="0" fontId="0" fillId="0" borderId="0" xfId="0" applyAlignment="1">
      <alignment vertical="center"/>
    </xf>
    <xf numFmtId="0" fontId="3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165" fontId="2" fillId="0" borderId="0" xfId="1" applyNumberFormat="1" applyFont="1" applyFill="1" applyBorder="1" applyAlignment="1">
      <alignment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left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/>
    </xf>
    <xf numFmtId="10" fontId="3" fillId="3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30 by 30 National Trend 2014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</a:rPr>
              <a:t> - 2020</a:t>
            </a: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32159990981052849"/>
          <c:y val="3.693489168300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631812059923"/>
          <c:y val="0.10537808711712768"/>
          <c:w val="0.84866351280225893"/>
          <c:h val="0.7684656561435409"/>
        </c:manualLayout>
      </c:layout>
      <c:lineChart>
        <c:grouping val="standard"/>
        <c:varyColors val="0"/>
        <c:ser>
          <c:idx val="0"/>
          <c:order val="0"/>
          <c:tx>
            <c:strRef>
              <c:f>'30 by 30 (Table 2)'!$H$24:$J$24</c:f>
              <c:strCache>
                <c:ptCount val="1"/>
                <c:pt idx="0">
                  <c:v>  National 30 by 30 Percentage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'30 by 30 (Table 2)'!$H$26:$H$32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'30 by 30 (Table 2)'!$I$26:$I$32</c:f>
              <c:numCache>
                <c:formatCode>0.00%</c:formatCode>
                <c:ptCount val="7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0.17849999999999999</c:v>
                </c:pt>
                <c:pt idx="6">
                  <c:v>0.20602318548387097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C-465E-B661-D12068478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194080"/>
        <c:axId val="1571200736"/>
      </c:lineChart>
      <c:catAx>
        <c:axId val="157119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Year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46928530333373009"/>
              <c:y val="0.92554766994748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200736"/>
        <c:crosses val="autoZero"/>
        <c:auto val="1"/>
        <c:lblAlgn val="ctr"/>
        <c:lblOffset val="100"/>
        <c:noMultiLvlLbl val="0"/>
      </c:catAx>
      <c:valAx>
        <c:axId val="157120073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Percentage</a:t>
                </a:r>
                <a:r>
                  <a:rPr lang="en-CA" sz="1200" baseline="0"/>
                  <a:t> of Women Obtaining Their License</a:t>
                </a:r>
                <a:endParaRPr lang="en-CA" sz="1200"/>
              </a:p>
            </c:rich>
          </c:tx>
          <c:layout>
            <c:manualLayout>
              <c:xMode val="edge"/>
              <c:yMode val="edge"/>
              <c:x val="2.8907225212991623E-2"/>
              <c:y val="0.19914640355720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1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6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23</xdr:row>
      <xdr:rowOff>68355</xdr:rowOff>
    </xdr:from>
    <xdr:to>
      <xdr:col>4</xdr:col>
      <xdr:colOff>470647</xdr:colOff>
      <xdr:row>44</xdr:row>
      <xdr:rowOff>33618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B5A89B-1B0E-4508-815A-C7B49F5D0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/>
      <sheetData sheetId="1">
        <row r="24">
          <cell r="H24" t="str">
            <v xml:space="preserve"> National 30 by 30 Percentage </v>
          </cell>
        </row>
        <row r="26">
          <cell r="H26">
            <v>2014</v>
          </cell>
          <cell r="I26">
            <v>0.17</v>
          </cell>
        </row>
        <row r="27">
          <cell r="H27">
            <v>2015</v>
          </cell>
          <cell r="I27">
            <v>0.16800000000000001</v>
          </cell>
        </row>
        <row r="28">
          <cell r="H28">
            <v>2016</v>
          </cell>
          <cell r="I28">
            <v>0.17199999999999999</v>
          </cell>
        </row>
        <row r="29">
          <cell r="H29">
            <v>2017</v>
          </cell>
          <cell r="I29">
            <v>0.18</v>
          </cell>
        </row>
        <row r="30">
          <cell r="H30">
            <v>2018</v>
          </cell>
          <cell r="I30">
            <v>0.18099999999999999</v>
          </cell>
        </row>
        <row r="31">
          <cell r="H31">
            <v>2019</v>
          </cell>
          <cell r="I31">
            <v>0.17849999999999999</v>
          </cell>
        </row>
        <row r="32">
          <cell r="H32">
            <v>2020</v>
          </cell>
          <cell r="I32">
            <v>0.20602318548387097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876AB-AAF3-4BC2-9615-49D52A729947}">
  <sheetPr>
    <pageSetUpPr fitToPage="1"/>
  </sheetPr>
  <dimension ref="A1:S32"/>
  <sheetViews>
    <sheetView tabSelected="1" zoomScale="85" zoomScaleNormal="85" workbookViewId="0">
      <selection activeCell="L25" sqref="L25:L31"/>
    </sheetView>
  </sheetViews>
  <sheetFormatPr defaultColWidth="11.453125" defaultRowHeight="14.5" x14ac:dyDescent="0.35"/>
  <cols>
    <col min="1" max="1" width="89.453125" style="33" customWidth="1"/>
    <col min="2" max="2" width="9.1796875" style="34" bestFit="1" customWidth="1"/>
    <col min="3" max="13" width="8.7265625" customWidth="1"/>
    <col min="14" max="14" width="9.54296875" customWidth="1"/>
  </cols>
  <sheetData>
    <row r="1" spans="1:16" s="3" customFormat="1" ht="81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6" ht="15" customHeight="1" thickTop="1" thickBot="1" x14ac:dyDescent="0.4">
      <c r="A2" s="4" t="s">
        <v>14</v>
      </c>
      <c r="B2" s="5">
        <f>SUM(B9,B13,B17)</f>
        <v>640</v>
      </c>
      <c r="C2" s="5">
        <f t="shared" ref="C2:N5" si="0">SUM(C9,C13,C17)</f>
        <v>926</v>
      </c>
      <c r="D2" s="5">
        <f t="shared" si="0"/>
        <v>169</v>
      </c>
      <c r="E2" s="5">
        <f t="shared" si="0"/>
        <v>147</v>
      </c>
      <c r="F2" s="5">
        <f t="shared" si="0"/>
        <v>1933</v>
      </c>
      <c r="G2" s="5">
        <f t="shared" si="0"/>
        <v>2046</v>
      </c>
      <c r="H2" s="5">
        <f t="shared" si="0"/>
        <v>159</v>
      </c>
      <c r="I2" s="5">
        <f t="shared" si="0"/>
        <v>174</v>
      </c>
      <c r="J2" s="5">
        <f t="shared" si="0"/>
        <v>12</v>
      </c>
      <c r="K2" s="5">
        <f t="shared" si="0"/>
        <v>81</v>
      </c>
      <c r="L2" s="5">
        <f t="shared" si="0"/>
        <v>6</v>
      </c>
      <c r="M2" s="5">
        <f t="shared" si="0"/>
        <v>5</v>
      </c>
      <c r="N2" s="5">
        <f t="shared" si="0"/>
        <v>6298</v>
      </c>
      <c r="O2" s="6"/>
    </row>
    <row r="3" spans="1:16" ht="15" customHeight="1" thickTop="1" thickBot="1" x14ac:dyDescent="0.4">
      <c r="A3" s="4" t="s">
        <v>15</v>
      </c>
      <c r="B3" s="5">
        <f>SUM(B10,B14,B18)</f>
        <v>153</v>
      </c>
      <c r="C3" s="5">
        <f t="shared" si="0"/>
        <v>284</v>
      </c>
      <c r="D3" s="5">
        <f t="shared" si="0"/>
        <v>44</v>
      </c>
      <c r="E3" s="5">
        <f t="shared" si="0"/>
        <v>37</v>
      </c>
      <c r="F3" s="5">
        <f t="shared" si="0"/>
        <v>504</v>
      </c>
      <c r="G3" s="5">
        <f t="shared" si="0"/>
        <v>499</v>
      </c>
      <c r="H3" s="5">
        <f t="shared" si="0"/>
        <v>31</v>
      </c>
      <c r="I3" s="5">
        <f t="shared" si="0"/>
        <v>52</v>
      </c>
      <c r="J3" s="5">
        <f t="shared" si="0"/>
        <v>2</v>
      </c>
      <c r="K3" s="5">
        <f t="shared" si="0"/>
        <v>26</v>
      </c>
      <c r="L3" s="5">
        <f t="shared" si="0"/>
        <v>2</v>
      </c>
      <c r="M3" s="5">
        <f t="shared" si="0"/>
        <v>1</v>
      </c>
      <c r="N3" s="5">
        <f t="shared" si="0"/>
        <v>1635</v>
      </c>
    </row>
    <row r="4" spans="1:16" ht="15.5" thickTop="1" thickBot="1" x14ac:dyDescent="0.4">
      <c r="A4" s="4" t="s">
        <v>16</v>
      </c>
      <c r="B4" s="5">
        <f>SUM(B11,B15,B19)</f>
        <v>0</v>
      </c>
      <c r="C4" s="5">
        <f t="shared" si="0"/>
        <v>0</v>
      </c>
      <c r="D4" s="5">
        <f t="shared" si="0"/>
        <v>3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3</v>
      </c>
    </row>
    <row r="5" spans="1:16" ht="15" customHeight="1" thickTop="1" thickBot="1" x14ac:dyDescent="0.4">
      <c r="A5" s="7" t="s">
        <v>17</v>
      </c>
      <c r="B5" s="8">
        <f>SUM(B12,B16,B20)</f>
        <v>793</v>
      </c>
      <c r="C5" s="8">
        <f t="shared" si="0"/>
        <v>1210</v>
      </c>
      <c r="D5" s="8">
        <f t="shared" si="0"/>
        <v>216</v>
      </c>
      <c r="E5" s="8">
        <f t="shared" si="0"/>
        <v>184</v>
      </c>
      <c r="F5" s="8">
        <f t="shared" si="0"/>
        <v>2437</v>
      </c>
      <c r="G5" s="8">
        <f t="shared" si="0"/>
        <v>2545</v>
      </c>
      <c r="H5" s="8">
        <f t="shared" si="0"/>
        <v>190</v>
      </c>
      <c r="I5" s="8">
        <f t="shared" si="0"/>
        <v>226</v>
      </c>
      <c r="J5" s="8">
        <f t="shared" si="0"/>
        <v>14</v>
      </c>
      <c r="K5" s="8">
        <f t="shared" si="0"/>
        <v>107</v>
      </c>
      <c r="L5" s="8">
        <f t="shared" si="0"/>
        <v>8</v>
      </c>
      <c r="M5" s="8">
        <f t="shared" si="0"/>
        <v>6</v>
      </c>
      <c r="N5" s="8">
        <f t="shared" si="0"/>
        <v>7936</v>
      </c>
    </row>
    <row r="6" spans="1:16" ht="15" customHeight="1" thickTop="1" thickBot="1" x14ac:dyDescent="0.4">
      <c r="A6" s="9" t="s">
        <v>18</v>
      </c>
      <c r="B6" s="10">
        <f>B3/B5</f>
        <v>0.19293820933165196</v>
      </c>
      <c r="C6" s="10">
        <f t="shared" ref="C6:N6" si="1">C3/C5</f>
        <v>0.23471074380165288</v>
      </c>
      <c r="D6" s="10">
        <f t="shared" si="1"/>
        <v>0.20370370370370369</v>
      </c>
      <c r="E6" s="10">
        <f t="shared" si="1"/>
        <v>0.20108695652173914</v>
      </c>
      <c r="F6" s="10">
        <f t="shared" si="1"/>
        <v>0.20681165367254822</v>
      </c>
      <c r="G6" s="10">
        <f t="shared" si="1"/>
        <v>0.19607072691552063</v>
      </c>
      <c r="H6" s="10">
        <f t="shared" si="1"/>
        <v>0.16315789473684211</v>
      </c>
      <c r="I6" s="10">
        <f t="shared" si="1"/>
        <v>0.23008849557522124</v>
      </c>
      <c r="J6" s="10">
        <f t="shared" si="1"/>
        <v>0.14285714285714285</v>
      </c>
      <c r="K6" s="10">
        <f t="shared" si="1"/>
        <v>0.24299065420560748</v>
      </c>
      <c r="L6" s="10">
        <f t="shared" si="1"/>
        <v>0.25</v>
      </c>
      <c r="M6" s="10">
        <f t="shared" si="1"/>
        <v>0.16666666666666666</v>
      </c>
      <c r="N6" s="10">
        <f t="shared" si="1"/>
        <v>0.20602318548387097</v>
      </c>
    </row>
    <row r="7" spans="1:16" ht="15.75" customHeight="1" thickTop="1" thickBot="1" x14ac:dyDescent="0.4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6" s="3" customFormat="1" ht="45" customHeight="1" thickTop="1" thickBot="1" x14ac:dyDescent="0.4">
      <c r="A8" s="15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6" ht="15" customHeight="1" thickTop="1" thickBot="1" x14ac:dyDescent="0.4">
      <c r="A9" s="4" t="s">
        <v>20</v>
      </c>
      <c r="B9" s="18">
        <v>411</v>
      </c>
      <c r="C9" s="18">
        <v>634</v>
      </c>
      <c r="D9" s="18">
        <v>122</v>
      </c>
      <c r="E9" s="18">
        <v>103</v>
      </c>
      <c r="F9" s="18">
        <v>1211</v>
      </c>
      <c r="G9" s="18">
        <v>1727</v>
      </c>
      <c r="H9" s="18">
        <v>137</v>
      </c>
      <c r="I9" s="18">
        <v>134</v>
      </c>
      <c r="J9" s="18">
        <v>10</v>
      </c>
      <c r="K9" s="18">
        <v>57</v>
      </c>
      <c r="L9" s="18">
        <v>3</v>
      </c>
      <c r="M9" s="18">
        <v>5</v>
      </c>
      <c r="N9" s="19">
        <f>SUM(B9:M9)</f>
        <v>4554</v>
      </c>
    </row>
    <row r="10" spans="1:16" ht="15" customHeight="1" thickTop="1" thickBot="1" x14ac:dyDescent="0.4">
      <c r="A10" s="4" t="s">
        <v>21</v>
      </c>
      <c r="B10" s="18">
        <v>110</v>
      </c>
      <c r="C10" s="18">
        <v>213</v>
      </c>
      <c r="D10" s="18">
        <v>34</v>
      </c>
      <c r="E10" s="18">
        <v>20</v>
      </c>
      <c r="F10" s="18">
        <v>332</v>
      </c>
      <c r="G10" s="18">
        <v>401</v>
      </c>
      <c r="H10" s="18">
        <v>26</v>
      </c>
      <c r="I10" s="18">
        <v>48</v>
      </c>
      <c r="J10" s="18">
        <v>0</v>
      </c>
      <c r="K10" s="18">
        <v>20</v>
      </c>
      <c r="L10" s="18">
        <v>2</v>
      </c>
      <c r="M10" s="18">
        <v>1</v>
      </c>
      <c r="N10" s="19">
        <f t="shared" ref="N10:N20" si="2">SUM(B10:M10)</f>
        <v>1207</v>
      </c>
    </row>
    <row r="11" spans="1:16" ht="15.5" thickTop="1" thickBot="1" x14ac:dyDescent="0.4">
      <c r="A11" s="4" t="s">
        <v>22</v>
      </c>
      <c r="B11" s="18">
        <v>0</v>
      </c>
      <c r="C11" s="18">
        <v>0</v>
      </c>
      <c r="D11" s="18">
        <v>3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f t="shared" si="2"/>
        <v>3</v>
      </c>
    </row>
    <row r="12" spans="1:16" ht="15" customHeight="1" thickTop="1" thickBot="1" x14ac:dyDescent="0.4">
      <c r="A12" s="7" t="s">
        <v>23</v>
      </c>
      <c r="B12" s="20">
        <f>SUM(B9:B11)</f>
        <v>521</v>
      </c>
      <c r="C12" s="20">
        <f t="shared" ref="C12:M12" si="3">SUM(C9:C11)</f>
        <v>847</v>
      </c>
      <c r="D12" s="20">
        <f t="shared" si="3"/>
        <v>159</v>
      </c>
      <c r="E12" s="20">
        <f t="shared" si="3"/>
        <v>123</v>
      </c>
      <c r="F12" s="20">
        <f t="shared" si="3"/>
        <v>1543</v>
      </c>
      <c r="G12" s="20">
        <f t="shared" si="3"/>
        <v>2128</v>
      </c>
      <c r="H12" s="20">
        <f t="shared" si="3"/>
        <v>163</v>
      </c>
      <c r="I12" s="20">
        <f t="shared" si="3"/>
        <v>182</v>
      </c>
      <c r="J12" s="20">
        <f t="shared" si="3"/>
        <v>10</v>
      </c>
      <c r="K12" s="20">
        <f t="shared" si="3"/>
        <v>77</v>
      </c>
      <c r="L12" s="20">
        <f t="shared" si="3"/>
        <v>5</v>
      </c>
      <c r="M12" s="20">
        <f t="shared" si="3"/>
        <v>6</v>
      </c>
      <c r="N12" s="20">
        <f t="shared" si="2"/>
        <v>5764</v>
      </c>
    </row>
    <row r="13" spans="1:16" ht="15" customHeight="1" thickTop="1" thickBot="1" x14ac:dyDescent="0.4">
      <c r="A13" s="4" t="s">
        <v>24</v>
      </c>
      <c r="B13" s="21">
        <v>229</v>
      </c>
      <c r="C13" s="18">
        <v>292</v>
      </c>
      <c r="D13" s="22">
        <v>47</v>
      </c>
      <c r="E13" s="22">
        <v>44</v>
      </c>
      <c r="F13" s="22">
        <v>697</v>
      </c>
      <c r="G13" s="22">
        <v>310</v>
      </c>
      <c r="H13" s="22">
        <v>22</v>
      </c>
      <c r="I13" s="22">
        <v>40</v>
      </c>
      <c r="J13" s="18">
        <v>2</v>
      </c>
      <c r="K13" s="22">
        <v>24</v>
      </c>
      <c r="L13" s="22">
        <v>3</v>
      </c>
      <c r="M13" s="18">
        <v>0</v>
      </c>
      <c r="N13" s="19">
        <f t="shared" si="2"/>
        <v>1710</v>
      </c>
      <c r="P13" s="23"/>
    </row>
    <row r="14" spans="1:16" ht="15" customHeight="1" thickTop="1" thickBot="1" x14ac:dyDescent="0.4">
      <c r="A14" s="4" t="s">
        <v>25</v>
      </c>
      <c r="B14" s="21">
        <v>43</v>
      </c>
      <c r="C14" s="18">
        <v>71</v>
      </c>
      <c r="D14" s="22">
        <v>10</v>
      </c>
      <c r="E14" s="24">
        <v>17</v>
      </c>
      <c r="F14" s="18">
        <v>170</v>
      </c>
      <c r="G14" s="18">
        <v>98</v>
      </c>
      <c r="H14" s="18">
        <v>5</v>
      </c>
      <c r="I14" s="18">
        <v>4</v>
      </c>
      <c r="J14" s="18">
        <v>2</v>
      </c>
      <c r="K14" s="18">
        <v>6</v>
      </c>
      <c r="L14" s="18">
        <v>0</v>
      </c>
      <c r="M14" s="18">
        <v>0</v>
      </c>
      <c r="N14" s="19">
        <f t="shared" si="2"/>
        <v>426</v>
      </c>
      <c r="P14" s="6"/>
    </row>
    <row r="15" spans="1:16" ht="15.5" thickTop="1" thickBot="1" x14ac:dyDescent="0.4">
      <c r="A15" s="4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5">
        <v>0</v>
      </c>
      <c r="L15" s="25">
        <v>0</v>
      </c>
      <c r="M15" s="25">
        <v>0</v>
      </c>
      <c r="N15" s="19">
        <f t="shared" si="2"/>
        <v>0</v>
      </c>
    </row>
    <row r="16" spans="1:16" ht="15" customHeight="1" thickTop="1" thickBot="1" x14ac:dyDescent="0.4">
      <c r="A16" s="7" t="s">
        <v>27</v>
      </c>
      <c r="B16" s="20">
        <f>SUM(B13:B15)</f>
        <v>272</v>
      </c>
      <c r="C16" s="20">
        <f t="shared" ref="C16:M16" si="4">SUM(C13:C15)</f>
        <v>363</v>
      </c>
      <c r="D16" s="20">
        <f t="shared" si="4"/>
        <v>57</v>
      </c>
      <c r="E16" s="20">
        <f t="shared" si="4"/>
        <v>61</v>
      </c>
      <c r="F16" s="20">
        <f t="shared" si="4"/>
        <v>867</v>
      </c>
      <c r="G16" s="20">
        <f t="shared" si="4"/>
        <v>408</v>
      </c>
      <c r="H16" s="20">
        <f t="shared" si="4"/>
        <v>27</v>
      </c>
      <c r="I16" s="20">
        <f t="shared" si="4"/>
        <v>44</v>
      </c>
      <c r="J16" s="20">
        <f>SUM(J13:J15)</f>
        <v>4</v>
      </c>
      <c r="K16" s="20">
        <f t="shared" si="4"/>
        <v>30</v>
      </c>
      <c r="L16" s="20">
        <f t="shared" si="4"/>
        <v>3</v>
      </c>
      <c r="M16" s="20">
        <f t="shared" si="4"/>
        <v>0</v>
      </c>
      <c r="N16" s="20">
        <f t="shared" si="2"/>
        <v>2136</v>
      </c>
      <c r="P16" s="26"/>
    </row>
    <row r="17" spans="1:19" ht="15" customHeight="1" thickTop="1" thickBot="1" x14ac:dyDescent="0.4">
      <c r="A17" s="4" t="s">
        <v>28</v>
      </c>
      <c r="B17" s="18">
        <v>0</v>
      </c>
      <c r="C17" s="18">
        <v>0</v>
      </c>
      <c r="D17" s="18">
        <v>0</v>
      </c>
      <c r="E17" s="18">
        <v>0</v>
      </c>
      <c r="F17" s="18">
        <v>25</v>
      </c>
      <c r="G17" s="18">
        <v>9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f t="shared" si="2"/>
        <v>34</v>
      </c>
      <c r="P17" s="6"/>
      <c r="S17" s="27"/>
    </row>
    <row r="18" spans="1:19" ht="15" customHeight="1" thickTop="1" thickBot="1" x14ac:dyDescent="0.4">
      <c r="A18" s="4" t="s">
        <v>29</v>
      </c>
      <c r="B18" s="18">
        <v>0</v>
      </c>
      <c r="C18" s="18">
        <v>0</v>
      </c>
      <c r="D18" s="18">
        <v>0</v>
      </c>
      <c r="E18" s="18">
        <v>0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9">
        <f t="shared" si="2"/>
        <v>2</v>
      </c>
      <c r="P18" s="6"/>
    </row>
    <row r="19" spans="1:19" ht="15.5" thickTop="1" thickBot="1" x14ac:dyDescent="0.4">
      <c r="A19" s="4" t="s">
        <v>30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19">
        <f t="shared" si="2"/>
        <v>0</v>
      </c>
    </row>
    <row r="20" spans="1:19" s="28" customFormat="1" ht="15" customHeight="1" thickTop="1" thickBot="1" x14ac:dyDescent="0.4">
      <c r="A20" s="7" t="s">
        <v>31</v>
      </c>
      <c r="B20" s="20">
        <f>SUM(B17:B19)</f>
        <v>0</v>
      </c>
      <c r="C20" s="20">
        <f t="shared" ref="C20:L20" si="5">SUM(C17:C19)</f>
        <v>0</v>
      </c>
      <c r="D20" s="20">
        <f t="shared" si="5"/>
        <v>0</v>
      </c>
      <c r="E20" s="20">
        <f t="shared" si="5"/>
        <v>0</v>
      </c>
      <c r="F20" s="20">
        <f t="shared" si="5"/>
        <v>27</v>
      </c>
      <c r="G20" s="20">
        <f t="shared" si="5"/>
        <v>9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 t="s">
        <v>32</v>
      </c>
      <c r="N20" s="20">
        <f t="shared" si="2"/>
        <v>36</v>
      </c>
      <c r="P20" s="29"/>
    </row>
    <row r="21" spans="1:19" ht="15" customHeight="1" thickTop="1" x14ac:dyDescent="0.35">
      <c r="A21" s="30" t="s">
        <v>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P21" s="6"/>
    </row>
    <row r="22" spans="1:19" ht="15" customHeight="1" x14ac:dyDescent="0.35"/>
    <row r="23" spans="1:19" ht="15" customHeight="1" x14ac:dyDescent="0.35">
      <c r="A23" s="33" t="s">
        <v>34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9" ht="52.5" customHeight="1" thickBot="1" x14ac:dyDescent="0.4">
      <c r="H24" s="36" t="s">
        <v>35</v>
      </c>
      <c r="I24" s="37"/>
      <c r="J24" s="37"/>
    </row>
    <row r="25" spans="1:19" ht="15" customHeight="1" thickBot="1" x14ac:dyDescent="0.4">
      <c r="H25" s="38" t="s">
        <v>36</v>
      </c>
      <c r="I25" s="39" t="s">
        <v>0</v>
      </c>
      <c r="J25" s="39"/>
      <c r="L25" s="33"/>
      <c r="M25" s="35"/>
      <c r="N25" s="35"/>
    </row>
    <row r="26" spans="1:19" ht="15" customHeight="1" thickBot="1" x14ac:dyDescent="0.4">
      <c r="H26" s="40">
        <v>2014</v>
      </c>
      <c r="I26" s="41">
        <v>0.17</v>
      </c>
      <c r="J26" s="41"/>
      <c r="L26" s="33"/>
    </row>
    <row r="27" spans="1:19" ht="15" customHeight="1" thickBot="1" x14ac:dyDescent="0.4">
      <c r="H27" s="40">
        <v>2015</v>
      </c>
      <c r="I27" s="41">
        <v>0.16800000000000001</v>
      </c>
      <c r="J27" s="41"/>
      <c r="L27" s="42"/>
    </row>
    <row r="28" spans="1:19" ht="15" customHeight="1" thickBot="1" x14ac:dyDescent="0.4">
      <c r="H28" s="40">
        <v>2016</v>
      </c>
      <c r="I28" s="41">
        <v>0.17199999999999999</v>
      </c>
      <c r="J28" s="41"/>
      <c r="L28" s="42"/>
    </row>
    <row r="29" spans="1:19" ht="15" customHeight="1" thickBot="1" x14ac:dyDescent="0.4">
      <c r="H29" s="40">
        <v>2017</v>
      </c>
      <c r="I29" s="41">
        <v>0.18</v>
      </c>
      <c r="J29" s="41"/>
      <c r="L29" s="42"/>
    </row>
    <row r="30" spans="1:19" ht="15" customHeight="1" thickBot="1" x14ac:dyDescent="0.4">
      <c r="H30" s="40">
        <v>2018</v>
      </c>
      <c r="I30" s="41">
        <v>0.18099999999999999</v>
      </c>
      <c r="J30" s="41"/>
      <c r="L30" s="33"/>
    </row>
    <row r="31" spans="1:19" ht="15" thickBot="1" x14ac:dyDescent="0.4">
      <c r="H31" s="40">
        <v>2019</v>
      </c>
      <c r="I31" s="41">
        <v>0.17849999999999999</v>
      </c>
      <c r="J31" s="41"/>
      <c r="L31" s="33"/>
    </row>
    <row r="32" spans="1:19" ht="15" thickBot="1" x14ac:dyDescent="0.4">
      <c r="H32" s="43">
        <v>2020</v>
      </c>
      <c r="I32" s="41">
        <f>N3/N5</f>
        <v>0.20602318548387097</v>
      </c>
      <c r="J32" s="41"/>
    </row>
  </sheetData>
  <mergeCells count="9">
    <mergeCell ref="I30:J30"/>
    <mergeCell ref="I31:J31"/>
    <mergeCell ref="I32:J32"/>
    <mergeCell ref="H24:J24"/>
    <mergeCell ref="I25:J25"/>
    <mergeCell ref="I26:J26"/>
    <mergeCell ref="I27:J27"/>
    <mergeCell ref="I28:J28"/>
    <mergeCell ref="I29:J29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by 30 (Table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2021-07-13T16:13:54Z</dcterms:created>
  <dcterms:modified xsi:type="dcterms:W3CDTF">2021-07-13T16:22:10Z</dcterms:modified>
</cp:coreProperties>
</file>